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CON\01 - Portal Transparência\01 Publicações Transparência\1 Repositório AGIR\11  Avaliação, Controle e Monitoramento da Parceria\4 Relatório gerencial de produção\2025\HEJ\"/>
    </mc:Choice>
  </mc:AlternateContent>
  <xr:revisionPtr revIDLastSave="0" documentId="13_ncr:1_{6BBE8CDC-40D1-45C7-A2D0-E585ED19D6EE}" xr6:coauthVersionLast="47" xr6:coauthVersionMax="47" xr10:uidLastSave="{00000000-0000-0000-0000-000000000000}"/>
  <bookViews>
    <workbookView xWindow="-110" yWindow="-110" windowWidth="19420" windowHeight="10300" xr2:uid="{CAC01B06-2A9D-4B21-94B1-5ABE4737FACC}"/>
  </bookViews>
  <sheets>
    <sheet name="Indicadores de Produção" sheetId="1" r:id="rId1"/>
    <sheet name="Indicadores de Desempenh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2" l="1"/>
  <c r="C12" i="2" s="1"/>
  <c r="C50" i="2" l="1"/>
  <c r="C32" i="2"/>
  <c r="C26" i="2"/>
  <c r="C20" i="2" l="1"/>
  <c r="C136" i="1"/>
  <c r="C119" i="1"/>
  <c r="C107" i="1"/>
  <c r="C92" i="1"/>
  <c r="C43" i="1"/>
  <c r="C72" i="1"/>
  <c r="C83" i="1" l="1"/>
  <c r="C66" i="1"/>
  <c r="C31" i="1"/>
  <c r="C20" i="1"/>
  <c r="C49" i="1"/>
  <c r="C11" i="1"/>
  <c r="C23" i="2"/>
  <c r="B49" i="1" l="1"/>
  <c r="C47" i="2" l="1"/>
  <c r="C8" i="2"/>
  <c r="C53" i="2"/>
  <c r="C44" i="2"/>
  <c r="C41" i="2"/>
  <c r="C38" i="2"/>
  <c r="C35" i="2"/>
  <c r="C17" i="2"/>
  <c r="C14" i="2"/>
  <c r="C13" i="2" l="1"/>
  <c r="C1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tc={3AD3B496-7725-4619-BBE7-23FD247709A5}</author>
  </authors>
  <commentList>
    <comment ref="A68" authorId="0" shapeId="0" xr:uid="{3AD3B496-7725-4619-BBE7-23FD247709A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Leonardo validar se tem necessidade de deixar essa informação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tc={8BA10490-CEB8-42EB-924B-3CFC1F469D41}</author>
  </authors>
  <commentList>
    <comment ref="C11" authorId="0" shapeId="0" xr:uid="{8BA10490-CEB8-42EB-924B-3CFC1F469D4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Calculo</t>
      </text>
    </comment>
  </commentList>
</comments>
</file>

<file path=xl/sharedStrings.xml><?xml version="1.0" encoding="utf-8"?>
<sst xmlns="http://schemas.openxmlformats.org/spreadsheetml/2006/main" count="241" uniqueCount="174">
  <si>
    <t>Internação (Saídas Hospitalares)</t>
  </si>
  <si>
    <t>Saídas Clínicas</t>
  </si>
  <si>
    <t>Saídas Cirúrgica</t>
  </si>
  <si>
    <t>Saídas Pediátricas</t>
  </si>
  <si>
    <t>Saídas Cirúrgicas Pediátricas</t>
  </si>
  <si>
    <t>Saídas Obstétricas</t>
  </si>
  <si>
    <t xml:space="preserve">Saídas Saúde Mental </t>
  </si>
  <si>
    <t>Hospital Estadual de Jataí Dr. Serafim de Carvalho (HEJ)</t>
  </si>
  <si>
    <t>Cirurgia Eletiva Ambulatorial</t>
  </si>
  <si>
    <t>Cirurgias oftalmológicas que não necessitem de internação</t>
  </si>
  <si>
    <t>Cirurgias Eletivas</t>
  </si>
  <si>
    <t>Cirurgia eletiva hospitalar de alto giro</t>
  </si>
  <si>
    <t>Cirurgia eletiva hospitalar de média ou alta complexidade (sem alto custo)</t>
  </si>
  <si>
    <t xml:space="preserve">Cirurgia eletiva hospitalar de alta complexidade e alto custo </t>
  </si>
  <si>
    <t>Total</t>
  </si>
  <si>
    <t>Especialidades para cirurgias eletivas</t>
  </si>
  <si>
    <t>Bucomaxilofacial</t>
  </si>
  <si>
    <t>Cirurgia Geral Adulto</t>
  </si>
  <si>
    <t>Cirurgia Vascular</t>
  </si>
  <si>
    <t>Ginecologia</t>
  </si>
  <si>
    <t>Oftalmologia</t>
  </si>
  <si>
    <t>Ortopedia / Traumatologia</t>
  </si>
  <si>
    <t>Otorrinolaringologia</t>
  </si>
  <si>
    <t>Urologia</t>
  </si>
  <si>
    <t xml:space="preserve">Cirurgias de Urgência </t>
  </si>
  <si>
    <t>Sem meta</t>
  </si>
  <si>
    <t>Especialidades para cirurgias de Urgência</t>
  </si>
  <si>
    <t>Cirurgia Geral</t>
  </si>
  <si>
    <t xml:space="preserve">Atendimento Ambultorial </t>
  </si>
  <si>
    <t>Consultas Médicas</t>
  </si>
  <si>
    <t>Consultas Multiprofissionais</t>
  </si>
  <si>
    <t xml:space="preserve">Procedimentos Ambulatoriais </t>
  </si>
  <si>
    <t>Atendimento Ambulatorial  Médico por Especialidade</t>
  </si>
  <si>
    <t>Angiologia e Cirurgia Vascular</t>
  </si>
  <si>
    <t>Cardiologia</t>
  </si>
  <si>
    <t>Cirurgião Pediátrico</t>
  </si>
  <si>
    <t>Dermatologia</t>
  </si>
  <si>
    <t>Infectologia (VVS e SAE)</t>
  </si>
  <si>
    <t>Obstetrícia (egresso)</t>
  </si>
  <si>
    <t>Ortopedia e Traumatologia</t>
  </si>
  <si>
    <t>Otorrinolaringologia adulto e pediátrica</t>
  </si>
  <si>
    <t>Pediatria (egresso)</t>
  </si>
  <si>
    <t>Psiquiatria</t>
  </si>
  <si>
    <t>Atendimento Ambulatorial Multiprofissional</t>
  </si>
  <si>
    <t>Enfermagem - egresso e VVS</t>
  </si>
  <si>
    <t>Farmácia</t>
  </si>
  <si>
    <t>Fisioterapia - egresso</t>
  </si>
  <si>
    <t>Fonoaudiologia</t>
  </si>
  <si>
    <t>Nutricionista - egresso</t>
  </si>
  <si>
    <t>Psicologia</t>
  </si>
  <si>
    <t>Serviço Social</t>
  </si>
  <si>
    <t>Terapia Ocupacional - egresso</t>
  </si>
  <si>
    <t>SADT Externo</t>
  </si>
  <si>
    <t>Biópsia de tireoide (paaf)</t>
  </si>
  <si>
    <t>Tomografia com e sem contraste</t>
  </si>
  <si>
    <t>Ultrassonografia convencional</t>
  </si>
  <si>
    <t>Ultrassonografia Doppler</t>
  </si>
  <si>
    <t>Colonoscopia</t>
  </si>
  <si>
    <t xml:space="preserve">SADT Interno </t>
  </si>
  <si>
    <t xml:space="preserve">Análises Clínicas </t>
  </si>
  <si>
    <t>Anatomia Patológica</t>
  </si>
  <si>
    <t>Ecodoppler</t>
  </si>
  <si>
    <t>Eletrocardiografia</t>
  </si>
  <si>
    <t>Radiografia</t>
  </si>
  <si>
    <t>Tomografia Computadorizada</t>
  </si>
  <si>
    <t>Ultrassonografia</t>
  </si>
  <si>
    <t>Fisioterapia</t>
  </si>
  <si>
    <t>Hemodiálise</t>
  </si>
  <si>
    <t>Odontologia</t>
  </si>
  <si>
    <t xml:space="preserve">Produção Porta de Entrada - Urgência </t>
  </si>
  <si>
    <t>Clínica Médica</t>
  </si>
  <si>
    <t>Obstetrícia</t>
  </si>
  <si>
    <t>Pediatria</t>
  </si>
  <si>
    <t>Produção Ambulatorial</t>
  </si>
  <si>
    <t>BPA</t>
  </si>
  <si>
    <t xml:space="preserve">Sem meta </t>
  </si>
  <si>
    <t>Atendimento às Urgências</t>
  </si>
  <si>
    <t xml:space="preserve">Referenciadas </t>
  </si>
  <si>
    <t>Demanda espontânea</t>
  </si>
  <si>
    <t>Acolhimento, Avaliação e Classificação de Risco</t>
  </si>
  <si>
    <t xml:space="preserve">AACR - Vermelho </t>
  </si>
  <si>
    <t xml:space="preserve">AACR - Laranja </t>
  </si>
  <si>
    <t xml:space="preserve">AACR - Amarelo </t>
  </si>
  <si>
    <t xml:space="preserve">AACR - Verde </t>
  </si>
  <si>
    <t>AACR - Azul</t>
  </si>
  <si>
    <t>AACR – Branco</t>
  </si>
  <si>
    <t>≤ 15%</t>
  </si>
  <si>
    <t>Nº de cesáreas realizadas</t>
  </si>
  <si>
    <t>Total de partos realizados</t>
  </si>
  <si>
    <t xml:space="preserve">INDICADORES DE DESEMPENHO /  2025 </t>
  </si>
  <si>
    <t xml:space="preserve">INDICADORES DE DESEMPENHO </t>
  </si>
  <si>
    <t>1. Taxa de Ocupação Hospitalar</t>
  </si>
  <si>
    <t>≥ 85 %</t>
  </si>
  <si>
    <t>Total de pacientes - dia</t>
  </si>
  <si>
    <t>Total de leitos operacionais - dia do período</t>
  </si>
  <si>
    <t>2. Taxa Média/Tempo Médio de Permanência Hospitalar (TMP)</t>
  </si>
  <si>
    <t>≤ 5 dias</t>
  </si>
  <si>
    <t>Total de pacientes-dia no período</t>
  </si>
  <si>
    <t xml:space="preserve"> Total de saídas no período</t>
  </si>
  <si>
    <t>3. Índice de Intervalo de Substituição (horas)</t>
  </si>
  <si>
    <t>≤ 24 h</t>
  </si>
  <si>
    <t>Taxa de ocupação hospitalar</t>
  </si>
  <si>
    <t>Média de tempo de permanência</t>
  </si>
  <si>
    <t>4. Taxa de Readmissão em UTI (48 horas )</t>
  </si>
  <si>
    <t>&lt; 5%</t>
  </si>
  <si>
    <t>Nº de retornos em até 48 horas</t>
  </si>
  <si>
    <t>Nº de saídas da UTI, por alta</t>
  </si>
  <si>
    <t>5. Taxa de Readmissão Hospitalar (29 dias)</t>
  </si>
  <si>
    <t>&lt; 20%</t>
  </si>
  <si>
    <t>Número de pacientes readmitidos entre 0 e 29 dias da última alta hospitalar</t>
  </si>
  <si>
    <t>Número total de internações hospitalares</t>
  </si>
  <si>
    <t xml:space="preserve">6. Percentual de Ocorrência de Glosas no SIH - DATASUS </t>
  </si>
  <si>
    <t>≤ 7%</t>
  </si>
  <si>
    <t>Total de procedimentos rejeitados no SIH</t>
  </si>
  <si>
    <t>total de procedimentos apresentados no SIH</t>
  </si>
  <si>
    <t>7. Percentual de Suspensão de Cirurgias Eletivas por condições operacionais (apresentar os mapas cirúrgicos)</t>
  </si>
  <si>
    <t>≤ 5%</t>
  </si>
  <si>
    <t>Nº de cirurgias eletivas suspensas</t>
  </si>
  <si>
    <t>Nº de cirurgias eletivas ( mapa cirúrgico)</t>
  </si>
  <si>
    <t>8. Percentual de cirurgias eletivas realizadas com TMAT (Tempo máximo aceitável para tratamento) expirado (↓)
para o primeiro ano</t>
  </si>
  <si>
    <t>&lt; 50%</t>
  </si>
  <si>
    <t>Número de cirurgias realizadas com TMAT expirado dividido</t>
  </si>
  <si>
    <t>Número de cirurgias eletivas em lista de espera e encaminhado para unidade</t>
  </si>
  <si>
    <t>&lt; 25%</t>
  </si>
  <si>
    <t>10. Percentual de partos cesáreos</t>
  </si>
  <si>
    <t>11.Taxa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</si>
  <si>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</si>
  <si>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</si>
  <si>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12. Percentual de Exames de Imagem com resultado liberado em até 72 horas</t>
  </si>
  <si>
    <t>≥ 70%</t>
  </si>
  <si>
    <t>Número de consultas ofertadas</t>
  </si>
  <si>
    <t>número de consultas propostas nas metas da unidade</t>
  </si>
  <si>
    <t>13. Percentual de Casos de Doenças/Agravos/Eventos de Notificação Compulsório Imediata (DAEI) Digitadas
Oportunamente - até 7 dias</t>
  </si>
  <si>
    <t>≥ 80%</t>
  </si>
  <si>
    <t>Nº de casos de DAEI digitadas em tempo oportuno - até 7 dias</t>
  </si>
  <si>
    <t>Nº de casos de DAEI digitadas (no período/mês)</t>
  </si>
  <si>
    <t>Nº de casos de DAEI investigadas em tempo oportuno - até 48 horas da data da notificação</t>
  </si>
  <si>
    <t>Nº de casos de DAEI notificadas (no período/mês)</t>
  </si>
  <si>
    <t>15. Taxa de acurácia do estoque</t>
  </si>
  <si>
    <t>≥ 95%</t>
  </si>
  <si>
    <t>Quantitativo de itens de medicamentos em conformidade no estoque (ao comparar físico e sistema)</t>
  </si>
  <si>
    <t>Quantidade total de itens em estoque</t>
  </si>
  <si>
    <t>16. Taxa de perda financeira por vencimento de medicamentos</t>
  </si>
  <si>
    <t>≤ 2%</t>
  </si>
  <si>
    <t>valor financeiro do total de medicamentos em estoque (R$)</t>
  </si>
  <si>
    <t>17. Taxa de aceitabilidade das intervenções farmacêuticas</t>
  </si>
  <si>
    <t>≥ 90%</t>
  </si>
  <si>
    <t>Número de intervenções aceitas</t>
  </si>
  <si>
    <t>Número absoluto de intervenções registradas que requer aceitação</t>
  </si>
  <si>
    <t>Clínica Geral</t>
  </si>
  <si>
    <t>Meta</t>
  </si>
  <si>
    <t xml:space="preserve">Meta </t>
  </si>
  <si>
    <t>Endoscopia digestiva Alta</t>
  </si>
  <si>
    <t>Em apuração</t>
  </si>
  <si>
    <t>Produção Assistencial ANO 2025</t>
  </si>
  <si>
    <t>Meta Mensal</t>
  </si>
  <si>
    <t>14. Percentual de Casos de Doenças/Agravos/Eventos de Notificação Compulsório Imediata (DAEI) Investigadas Oportunamente - até 48 horas da data da notificação</t>
  </si>
  <si>
    <t>Valor financeiro da perda de medicamento padronizado por validade expirada no mês R$</t>
  </si>
  <si>
    <t>mês</t>
  </si>
  <si>
    <t>Serviço de Farmácia Hospitalar</t>
  </si>
  <si>
    <t>Disponibilidade do farmacêutico 24 horas durante todo o mês</t>
  </si>
  <si>
    <t>100% da cobertura do profissional</t>
  </si>
  <si>
    <t>Prescrições analisadas por profissional farmacêutico por mês</t>
  </si>
  <si>
    <t>100% de prescrições analisadas</t>
  </si>
  <si>
    <t>Notificações de eventos adversos envolvendo medicamentos tratadas pelo serviço de farmácia por mês</t>
  </si>
  <si>
    <t>100% das notificações tratadas pelo serviço de farmácia</t>
  </si>
  <si>
    <t>Ginecologia/obstetrícia (cesariana)</t>
  </si>
  <si>
    <t>Anestesista</t>
  </si>
  <si>
    <t>Sem Meta</t>
  </si>
  <si>
    <t>Clinica Geral</t>
  </si>
  <si>
    <t>Intensivista</t>
  </si>
  <si>
    <t>Ecocardiografia</t>
  </si>
  <si>
    <t>Neurologia</t>
  </si>
  <si>
    <t>9. Percentual de cirurgias eletivas realizadas com TMAT (Tempo máximo aceitável para tratamento) expirado (↓)
para o segundo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</si>
</sst>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5" formatCode="#,##0.00\ ;\-#,##0.00\ ;\-#\ ;@\ "/>
    <numFmt numFmtId="166" formatCode="#,##0.0"/>
    <numFmt numFmtId="167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Calibri Light"/>
      <family val="2"/>
      <scheme val="major"/>
    </font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3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rgb="FFFF0000"/>
        <bgColor rgb="FFCC0000"/>
      </patternFill>
    </fill>
    <fill>
      <patternFill patternType="solid">
        <fgColor theme="5"/>
        <bgColor rgb="FFFF8080"/>
      </patternFill>
    </fill>
    <fill>
      <patternFill patternType="solid">
        <fgColor rgb="FF92D050"/>
        <bgColor rgb="FF81D41A"/>
      </patternFill>
    </fill>
    <fill>
      <patternFill patternType="solid">
        <fgColor rgb="FF00B0F0"/>
        <bgColor rgb="FF008080"/>
      </patternFill>
    </fill>
    <fill>
      <patternFill patternType="solid">
        <fgColor rgb="FFEEEEEE"/>
        <bgColor rgb="FFF2F2F2"/>
      </patternFill>
    </fill>
    <fill>
      <patternFill patternType="solid">
        <fgColor rgb="FFFFFFFF"/>
        <bgColor rgb="FFFFFFCC"/>
      </patternFill>
    </fill>
    <fill>
      <patternFill patternType="solid">
        <fgColor theme="4"/>
        <bgColor rgb="FF92D050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8"/>
        <bgColor rgb="FFE2F0D9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rgb="FFAFD09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DDDDD"/>
      </patternFill>
    </fill>
    <fill>
      <patternFill patternType="solid">
        <fgColor theme="2" tint="-9.9978637043366805E-2"/>
        <bgColor rgb="FFDDDDDD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3" fillId="0" borderId="0"/>
    <xf numFmtId="9" fontId="4" fillId="0" borderId="0" applyFont="0" applyFill="0" applyBorder="0" applyAlignment="0" applyProtection="0"/>
    <xf numFmtId="0" fontId="6" fillId="0" borderId="0" applyBorder="0" applyProtection="0"/>
    <xf numFmtId="165" fontId="7" fillId="0" borderId="0" applyBorder="0" applyProtection="0"/>
    <xf numFmtId="9" fontId="7" fillId="0" borderId="0" applyBorder="0" applyProtection="0"/>
    <xf numFmtId="44" fontId="4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8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/>
    </xf>
    <xf numFmtId="0" fontId="5" fillId="5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/>
    </xf>
    <xf numFmtId="0" fontId="5" fillId="7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horizontal="left" vertical="center"/>
    </xf>
    <xf numFmtId="0" fontId="5" fillId="9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9" fillId="14" borderId="0" xfId="0" applyFont="1" applyFill="1" applyAlignment="1">
      <alignment horizontal="center"/>
    </xf>
    <xf numFmtId="0" fontId="9" fillId="14" borderId="0" xfId="0" applyFont="1" applyFill="1"/>
    <xf numFmtId="0" fontId="9" fillId="14" borderId="1" xfId="0" applyFont="1" applyFill="1" applyBorder="1" applyAlignment="1">
      <alignment horizontal="center"/>
    </xf>
    <xf numFmtId="0" fontId="1" fillId="13" borderId="7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8" fillId="0" borderId="2" xfId="0" applyFont="1" applyBorder="1"/>
    <xf numFmtId="0" fontId="5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wrapText="1"/>
    </xf>
    <xf numFmtId="0" fontId="1" fillId="21" borderId="4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left" vertical="center" wrapText="1"/>
    </xf>
    <xf numFmtId="0" fontId="9" fillId="20" borderId="2" xfId="0" applyFont="1" applyFill="1" applyBorder="1" applyAlignment="1">
      <alignment wrapText="1"/>
    </xf>
    <xf numFmtId="0" fontId="9" fillId="20" borderId="2" xfId="0" applyFont="1" applyFill="1" applyBorder="1"/>
    <xf numFmtId="0" fontId="9" fillId="20" borderId="1" xfId="0" applyFont="1" applyFill="1" applyBorder="1"/>
    <xf numFmtId="0" fontId="9" fillId="20" borderId="1" xfId="0" applyFont="1" applyFill="1" applyBorder="1" applyAlignment="1">
      <alignment horizontal="left" wrapText="1"/>
    </xf>
    <xf numFmtId="0" fontId="9" fillId="20" borderId="1" xfId="0" applyFont="1" applyFill="1" applyBorder="1" applyAlignment="1">
      <alignment wrapText="1"/>
    </xf>
    <xf numFmtId="0" fontId="1" fillId="21" borderId="2" xfId="0" applyFont="1" applyFill="1" applyBorder="1" applyAlignment="1">
      <alignment horizontal="center" vertical="center"/>
    </xf>
    <xf numFmtId="10" fontId="9" fillId="2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2" fontId="9" fillId="20" borderId="2" xfId="2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0" fontId="9" fillId="2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9" fillId="20" borderId="2" xfId="2" applyFont="1" applyFill="1" applyBorder="1" applyAlignment="1">
      <alignment horizontal="center" vertical="center"/>
    </xf>
    <xf numFmtId="44" fontId="5" fillId="3" borderId="2" xfId="6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/>
    </xf>
    <xf numFmtId="0" fontId="12" fillId="22" borderId="1" xfId="0" applyFont="1" applyFill="1" applyBorder="1" applyAlignment="1">
      <alignment horizontal="center" vertical="center"/>
    </xf>
    <xf numFmtId="0" fontId="9" fillId="2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23" borderId="2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3" fillId="23" borderId="0" xfId="0" applyFont="1" applyFill="1" applyAlignment="1">
      <alignment horizontal="center" wrapText="1"/>
    </xf>
    <xf numFmtId="0" fontId="9" fillId="23" borderId="1" xfId="0" applyFont="1" applyFill="1" applyBorder="1" applyAlignment="1">
      <alignment horizontal="center" vertical="center"/>
    </xf>
    <xf numFmtId="0" fontId="8" fillId="23" borderId="2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3" fontId="9" fillId="0" borderId="17" xfId="0" applyNumberFormat="1" applyFont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15" fillId="0" borderId="1" xfId="0" applyFont="1" applyBorder="1" applyAlignment="1">
      <alignment horizontal="left"/>
    </xf>
    <xf numFmtId="0" fontId="16" fillId="0" borderId="3" xfId="0" applyFont="1" applyBorder="1"/>
    <xf numFmtId="1" fontId="15" fillId="3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9" fontId="13" fillId="0" borderId="1" xfId="2" applyFont="1" applyBorder="1"/>
    <xf numFmtId="2" fontId="9" fillId="0" borderId="2" xfId="2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0" fontId="5" fillId="0" borderId="2" xfId="2" applyNumberFormat="1" applyFont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 wrapText="1"/>
    </xf>
    <xf numFmtId="0" fontId="10" fillId="12" borderId="15" xfId="0" applyFont="1" applyFill="1" applyBorder="1" applyAlignment="1">
      <alignment horizontal="center" vertical="center" wrapText="1"/>
    </xf>
    <xf numFmtId="0" fontId="10" fillId="12" borderId="16" xfId="0" applyFont="1" applyFill="1" applyBorder="1" applyAlignment="1">
      <alignment horizontal="center" vertical="center" wrapText="1"/>
    </xf>
    <xf numFmtId="0" fontId="10" fillId="18" borderId="11" xfId="0" applyFont="1" applyFill="1" applyBorder="1" applyAlignment="1">
      <alignment horizontal="center" vertical="center" wrapText="1"/>
    </xf>
    <xf numFmtId="0" fontId="10" fillId="18" borderId="12" xfId="0" applyFont="1" applyFill="1" applyBorder="1" applyAlignment="1">
      <alignment horizontal="center" vertical="center" wrapText="1"/>
    </xf>
    <xf numFmtId="0" fontId="10" fillId="18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9" fillId="0" borderId="5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0" fontId="9" fillId="20" borderId="4" xfId="0" applyFont="1" applyFill="1" applyBorder="1" applyAlignment="1">
      <alignment horizontal="center" vertical="center"/>
    </xf>
    <xf numFmtId="0" fontId="9" fillId="20" borderId="5" xfId="0" applyFont="1" applyFill="1" applyBorder="1" applyAlignment="1">
      <alignment horizontal="center" vertical="center"/>
    </xf>
    <xf numFmtId="0" fontId="9" fillId="20" borderId="6" xfId="0" applyFont="1" applyFill="1" applyBorder="1" applyAlignment="1">
      <alignment horizontal="center" vertical="center"/>
    </xf>
    <xf numFmtId="9" fontId="9" fillId="20" borderId="4" xfId="0" applyNumberFormat="1" applyFont="1" applyFill="1" applyBorder="1" applyAlignment="1">
      <alignment horizontal="center" vertical="center"/>
    </xf>
    <xf numFmtId="9" fontId="9" fillId="20" borderId="5" xfId="0" applyNumberFormat="1" applyFont="1" applyFill="1" applyBorder="1" applyAlignment="1">
      <alignment horizontal="center" vertical="center"/>
    </xf>
    <xf numFmtId="9" fontId="9" fillId="20" borderId="6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center" vertical="center"/>
    </xf>
    <xf numFmtId="0" fontId="10" fillId="17" borderId="9" xfId="0" applyFont="1" applyFill="1" applyBorder="1" applyAlignment="1">
      <alignment horizontal="center" vertical="center" wrapText="1"/>
    </xf>
    <xf numFmtId="0" fontId="10" fillId="17" borderId="10" xfId="0" applyFont="1" applyFill="1" applyBorder="1" applyAlignment="1">
      <alignment horizontal="center" vertical="center" wrapText="1"/>
    </xf>
    <xf numFmtId="0" fontId="10" fillId="18" borderId="9" xfId="0" applyFont="1" applyFill="1" applyBorder="1" applyAlignment="1">
      <alignment horizontal="center" vertical="center" wrapText="1"/>
    </xf>
    <xf numFmtId="0" fontId="10" fillId="18" borderId="10" xfId="0" applyFont="1" applyFill="1" applyBorder="1" applyAlignment="1">
      <alignment horizontal="center" vertical="center" wrapText="1"/>
    </xf>
    <xf numFmtId="166" fontId="1" fillId="19" borderId="4" xfId="0" applyNumberFormat="1" applyFont="1" applyFill="1" applyBorder="1" applyAlignment="1">
      <alignment horizontal="center" vertical="center"/>
    </xf>
    <xf numFmtId="166" fontId="1" fillId="19" borderId="5" xfId="0" applyNumberFormat="1" applyFont="1" applyFill="1" applyBorder="1" applyAlignment="1">
      <alignment horizontal="center" vertical="center"/>
    </xf>
    <xf numFmtId="166" fontId="1" fillId="19" borderId="6" xfId="0" applyNumberFormat="1" applyFont="1" applyFill="1" applyBorder="1" applyAlignment="1">
      <alignment horizontal="center" vertical="center"/>
    </xf>
  </cellXfs>
  <cellStyles count="7">
    <cellStyle name="Moeda" xfId="6" builtinId="4"/>
    <cellStyle name="Normal" xfId="0" builtinId="0"/>
    <cellStyle name="Normal 3" xfId="3" xr:uid="{F6E7DACE-C1EE-466D-9490-32E1B78FFFAD}"/>
    <cellStyle name="Normal 4" xfId="1" xr:uid="{09CD4ADB-5178-4A0E-9547-AE553424D294}"/>
    <cellStyle name="Porcentagem" xfId="2" builtinId="5"/>
    <cellStyle name="Porcentagem 2" xfId="5" xr:uid="{D19AC3D9-C8FB-4727-9A15-C32272A587DE}"/>
    <cellStyle name="Vírgula 2" xfId="4" xr:uid="{C0CD219F-8AEE-492D-A331-F78BE57F34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82550</xdr:rowOff>
    </xdr:from>
    <xdr:to>
      <xdr:col>0</xdr:col>
      <xdr:colOff>1288098</xdr:colOff>
      <xdr:row>0</xdr:row>
      <xdr:rowOff>564092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B5801C-E515-4FEF-95E6-FB01E5937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2550"/>
          <a:ext cx="1284923" cy="484717"/>
        </a:xfrm>
        <a:prstGeom prst="rect">
          <a:avLst/>
        </a:prstGeom>
      </xdr:spPr>
    </xdr:pic>
    <xdr:clientData/>
  </xdr:twoCellAnchor>
  <xdr:twoCellAnchor editAs="oneCell">
    <xdr:from>
      <xdr:col>1</xdr:col>
      <xdr:colOff>717550</xdr:colOff>
      <xdr:row>0</xdr:row>
      <xdr:rowOff>38100</xdr:rowOff>
    </xdr:from>
    <xdr:to>
      <xdr:col>3</xdr:col>
      <xdr:colOff>49053</xdr:colOff>
      <xdr:row>0</xdr:row>
      <xdr:rowOff>597220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2A223965-AAC2-4C2A-BC8F-543721D7E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0" y="38100"/>
          <a:ext cx="2465228" cy="562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1288098</xdr:colOff>
      <xdr:row>1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EDC3CF-A411-4F35-88AB-B7830E656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88098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4489450</xdr:colOff>
      <xdr:row>0</xdr:row>
      <xdr:rowOff>45508</xdr:rowOff>
    </xdr:from>
    <xdr:to>
      <xdr:col>2</xdr:col>
      <xdr:colOff>1103153</xdr:colOff>
      <xdr:row>0</xdr:row>
      <xdr:rowOff>497416</xdr:rowOff>
    </xdr:to>
    <xdr:pic>
      <xdr:nvPicPr>
        <xdr:cNvPr id="3" name="Imagem 2" descr="Texto&#10;&#10;O conteúdo gerado por IA pode estar incorreto.">
          <a:extLst>
            <a:ext uri="{FF2B5EF4-FFF2-40B4-BE49-F238E27FC236}">
              <a16:creationId xmlns:a16="http://schemas.microsoft.com/office/drawing/2014/main" id="{131F33A5-EC43-416C-BF9C-55887632D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9450" y="45508"/>
          <a:ext cx="2453586" cy="4519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etorial" id="{CBCD0571-D7AC-4AAA-AA8D-378BE23C61B1}" userId="S::gcplan@agirsaude.org.br::26b9b991-580a-4f26-85e6-6a31422b5d48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68" dT="2025-11-10T12:33:32.39" personId="{CBCD0571-D7AC-4AAA-AA8D-378BE23C61B1}" id="{3AD3B496-7725-4619-BBE7-23FD247709A5}">
    <text>Leonardo validar se tem necessidade de deixar essa informação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11" dT="2025-11-10T12:34:09.74" personId="{CBCD0571-D7AC-4AAA-AA8D-378BE23C61B1}" id="{8BA10490-CEB8-42EB-924B-3CFC1F469D41}">
    <text>Calculo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263E-5420-4ADC-9434-5449D49F705D}">
  <dimension ref="A1:C141"/>
  <sheetViews>
    <sheetView tabSelected="1" zoomScale="80" zoomScaleNormal="80" workbookViewId="0">
      <selection activeCell="D1" sqref="D1:D1048576"/>
    </sheetView>
  </sheetViews>
  <sheetFormatPr defaultColWidth="8.7265625" defaultRowHeight="15.5" x14ac:dyDescent="0.35"/>
  <cols>
    <col min="1" max="1" width="46.54296875" style="1" customWidth="1"/>
    <col min="2" max="2" width="20.26953125" style="11" customWidth="1"/>
    <col min="3" max="3" width="24.54296875" style="11" customWidth="1"/>
    <col min="4" max="16384" width="8.7265625" style="11"/>
  </cols>
  <sheetData>
    <row r="1" spans="1:3" ht="49.5" customHeight="1" thickBot="1" x14ac:dyDescent="0.4">
      <c r="A1" s="10"/>
      <c r="B1" s="10"/>
      <c r="C1" s="10"/>
    </row>
    <row r="2" spans="1:3" ht="18.75" customHeight="1" thickBot="1" x14ac:dyDescent="0.4">
      <c r="A2" s="96" t="s">
        <v>7</v>
      </c>
      <c r="B2" s="97"/>
      <c r="C2" s="98"/>
    </row>
    <row r="3" spans="1:3" ht="18.75" customHeight="1" thickBot="1" x14ac:dyDescent="0.4">
      <c r="A3" s="99" t="s">
        <v>154</v>
      </c>
      <c r="B3" s="100"/>
      <c r="C3" s="101"/>
    </row>
    <row r="4" spans="1:3" ht="30" customHeight="1" x14ac:dyDescent="0.35">
      <c r="A4" s="70" t="s">
        <v>0</v>
      </c>
      <c r="B4" s="70" t="s">
        <v>155</v>
      </c>
      <c r="C4" s="71" t="s">
        <v>158</v>
      </c>
    </row>
    <row r="5" spans="1:3" ht="21" customHeight="1" x14ac:dyDescent="0.35">
      <c r="A5" s="31" t="s">
        <v>1</v>
      </c>
      <c r="B5" s="12">
        <v>186</v>
      </c>
      <c r="C5" s="2">
        <v>577</v>
      </c>
    </row>
    <row r="6" spans="1:3" ht="20.25" customHeight="1" x14ac:dyDescent="0.35">
      <c r="A6" s="31" t="s">
        <v>2</v>
      </c>
      <c r="B6" s="12">
        <v>353</v>
      </c>
      <c r="C6" s="2">
        <v>256</v>
      </c>
    </row>
    <row r="7" spans="1:3" ht="19.5" customHeight="1" x14ac:dyDescent="0.35">
      <c r="A7" s="31" t="s">
        <v>3</v>
      </c>
      <c r="B7" s="12">
        <v>52</v>
      </c>
      <c r="C7" s="2">
        <v>24</v>
      </c>
    </row>
    <row r="8" spans="1:3" ht="20.25" customHeight="1" x14ac:dyDescent="0.35">
      <c r="A8" s="31" t="s">
        <v>4</v>
      </c>
      <c r="B8" s="12">
        <v>10</v>
      </c>
      <c r="C8" s="2">
        <v>9</v>
      </c>
    </row>
    <row r="9" spans="1:3" ht="18.75" customHeight="1" x14ac:dyDescent="0.35">
      <c r="A9" s="31" t="s">
        <v>5</v>
      </c>
      <c r="B9" s="12">
        <v>114</v>
      </c>
      <c r="C9" s="2">
        <v>112</v>
      </c>
    </row>
    <row r="10" spans="1:3" ht="17.25" customHeight="1" x14ac:dyDescent="0.35">
      <c r="A10" s="31" t="s">
        <v>6</v>
      </c>
      <c r="B10" s="12">
        <v>17</v>
      </c>
      <c r="C10" s="2">
        <v>15</v>
      </c>
    </row>
    <row r="11" spans="1:3" ht="17.25" customHeight="1" x14ac:dyDescent="0.35">
      <c r="A11" s="6" t="s">
        <v>14</v>
      </c>
      <c r="B11" s="18">
        <v>732</v>
      </c>
      <c r="C11" s="48">
        <f>SUM(C5:C10)</f>
        <v>993</v>
      </c>
    </row>
    <row r="12" spans="1:3" ht="18.75" customHeight="1" x14ac:dyDescent="0.35">
      <c r="A12" s="104"/>
      <c r="B12" s="105"/>
      <c r="C12" s="105"/>
    </row>
    <row r="13" spans="1:3" ht="26.25" customHeight="1" x14ac:dyDescent="0.35">
      <c r="A13" s="39" t="s">
        <v>8</v>
      </c>
      <c r="B13" s="40" t="s">
        <v>155</v>
      </c>
      <c r="C13" s="38" t="s">
        <v>158</v>
      </c>
    </row>
    <row r="14" spans="1:3" ht="32.25" customHeight="1" x14ac:dyDescent="0.35">
      <c r="A14" s="30" t="s">
        <v>9</v>
      </c>
      <c r="B14" s="19">
        <v>258</v>
      </c>
      <c r="C14" s="3">
        <v>251</v>
      </c>
    </row>
    <row r="15" spans="1:3" ht="18" customHeight="1" x14ac:dyDescent="0.35">
      <c r="A15" s="104"/>
      <c r="B15" s="105"/>
      <c r="C15" s="105"/>
    </row>
    <row r="16" spans="1:3" ht="25.5" customHeight="1" x14ac:dyDescent="0.35">
      <c r="A16" s="40" t="s">
        <v>10</v>
      </c>
      <c r="B16" s="40" t="s">
        <v>155</v>
      </c>
      <c r="C16" s="38" t="s">
        <v>158</v>
      </c>
    </row>
    <row r="17" spans="1:3" ht="24.75" customHeight="1" x14ac:dyDescent="0.35">
      <c r="A17" s="36" t="s">
        <v>11</v>
      </c>
      <c r="B17" s="12">
        <v>96</v>
      </c>
      <c r="C17" s="3">
        <v>67</v>
      </c>
    </row>
    <row r="18" spans="1:3" ht="38.25" customHeight="1" x14ac:dyDescent="0.35">
      <c r="A18" s="36" t="s">
        <v>12</v>
      </c>
      <c r="B18" s="12">
        <v>48</v>
      </c>
      <c r="C18" s="4">
        <v>25</v>
      </c>
    </row>
    <row r="19" spans="1:3" ht="34.5" customHeight="1" x14ac:dyDescent="0.35">
      <c r="A19" s="36" t="s">
        <v>13</v>
      </c>
      <c r="B19" s="12">
        <v>32</v>
      </c>
      <c r="C19" s="3">
        <v>20</v>
      </c>
    </row>
    <row r="20" spans="1:3" ht="18" customHeight="1" x14ac:dyDescent="0.35">
      <c r="A20" s="6" t="s">
        <v>14</v>
      </c>
      <c r="B20" s="20">
        <v>176</v>
      </c>
      <c r="C20" s="4">
        <f>SUM(C17:C19)</f>
        <v>112</v>
      </c>
    </row>
    <row r="21" spans="1:3" ht="17.25" customHeight="1" x14ac:dyDescent="0.35">
      <c r="A21" s="102"/>
      <c r="B21" s="103"/>
      <c r="C21" s="103"/>
    </row>
    <row r="22" spans="1:3" ht="28.5" customHeight="1" x14ac:dyDescent="0.35">
      <c r="A22" s="41" t="s">
        <v>15</v>
      </c>
      <c r="B22" s="37" t="s">
        <v>151</v>
      </c>
      <c r="C22" s="38" t="s">
        <v>158</v>
      </c>
    </row>
    <row r="23" spans="1:3" ht="19.5" customHeight="1" x14ac:dyDescent="0.35">
      <c r="A23" s="35" t="s">
        <v>16</v>
      </c>
      <c r="B23" s="109">
        <v>176</v>
      </c>
      <c r="C23" s="2">
        <v>3</v>
      </c>
    </row>
    <row r="24" spans="1:3" ht="19.5" customHeight="1" x14ac:dyDescent="0.35">
      <c r="A24" s="35" t="s">
        <v>17</v>
      </c>
      <c r="B24" s="110"/>
      <c r="C24" s="2">
        <v>36</v>
      </c>
    </row>
    <row r="25" spans="1:3" ht="19.5" customHeight="1" x14ac:dyDescent="0.35">
      <c r="A25" s="35" t="s">
        <v>18</v>
      </c>
      <c r="B25" s="110"/>
      <c r="C25" s="2">
        <v>23</v>
      </c>
    </row>
    <row r="26" spans="1:3" ht="19.5" customHeight="1" x14ac:dyDescent="0.35">
      <c r="A26" s="35" t="s">
        <v>19</v>
      </c>
      <c r="B26" s="110"/>
      <c r="C26" s="2">
        <v>19</v>
      </c>
    </row>
    <row r="27" spans="1:3" ht="19.5" customHeight="1" x14ac:dyDescent="0.35">
      <c r="A27" s="34" t="s">
        <v>20</v>
      </c>
      <c r="B27" s="110"/>
      <c r="C27" s="2">
        <v>251</v>
      </c>
    </row>
    <row r="28" spans="1:3" ht="19.5" customHeight="1" x14ac:dyDescent="0.35">
      <c r="A28" s="34" t="s">
        <v>21</v>
      </c>
      <c r="B28" s="110"/>
      <c r="C28" s="2">
        <v>12</v>
      </c>
    </row>
    <row r="29" spans="1:3" ht="19.5" customHeight="1" x14ac:dyDescent="0.35">
      <c r="A29" s="34" t="s">
        <v>22</v>
      </c>
      <c r="B29" s="110"/>
      <c r="C29" s="2">
        <v>0</v>
      </c>
    </row>
    <row r="30" spans="1:3" ht="19.5" customHeight="1" x14ac:dyDescent="0.35">
      <c r="A30" s="34" t="s">
        <v>23</v>
      </c>
      <c r="B30" s="110"/>
      <c r="C30" s="2">
        <v>19</v>
      </c>
    </row>
    <row r="31" spans="1:3" ht="20.25" customHeight="1" x14ac:dyDescent="0.35">
      <c r="A31" s="7" t="s">
        <v>14</v>
      </c>
      <c r="B31" s="111"/>
      <c r="C31" s="49">
        <f>SUM(C23:C30)</f>
        <v>363</v>
      </c>
    </row>
    <row r="32" spans="1:3" ht="20.25" customHeight="1" x14ac:dyDescent="0.35">
      <c r="A32" s="102"/>
      <c r="B32" s="103"/>
      <c r="C32" s="103"/>
    </row>
    <row r="33" spans="1:3" ht="32.25" customHeight="1" x14ac:dyDescent="0.35">
      <c r="A33" s="112" t="s">
        <v>24</v>
      </c>
      <c r="B33" s="37" t="s">
        <v>151</v>
      </c>
      <c r="C33" s="38" t="s">
        <v>158</v>
      </c>
    </row>
    <row r="34" spans="1:3" ht="18" customHeight="1" x14ac:dyDescent="0.35">
      <c r="A34" s="113"/>
      <c r="B34" s="21" t="s">
        <v>25</v>
      </c>
      <c r="C34" s="13">
        <v>204</v>
      </c>
    </row>
    <row r="35" spans="1:3" ht="18" customHeight="1" x14ac:dyDescent="0.35">
      <c r="A35" s="102"/>
      <c r="B35" s="103"/>
      <c r="C35" s="103"/>
    </row>
    <row r="36" spans="1:3" ht="30" customHeight="1" x14ac:dyDescent="0.35">
      <c r="A36" s="42" t="s">
        <v>26</v>
      </c>
      <c r="B36" s="37" t="s">
        <v>151</v>
      </c>
      <c r="C36" s="38" t="s">
        <v>158</v>
      </c>
    </row>
    <row r="37" spans="1:3" ht="21" customHeight="1" x14ac:dyDescent="0.35">
      <c r="A37" s="35" t="s">
        <v>16</v>
      </c>
      <c r="B37" s="118" t="s">
        <v>25</v>
      </c>
      <c r="C37" s="2">
        <v>2</v>
      </c>
    </row>
    <row r="38" spans="1:3" ht="21" customHeight="1" x14ac:dyDescent="0.35">
      <c r="A38" s="33" t="s">
        <v>27</v>
      </c>
      <c r="B38" s="119"/>
      <c r="C38" s="2">
        <v>35</v>
      </c>
    </row>
    <row r="39" spans="1:3" ht="21" customHeight="1" x14ac:dyDescent="0.35">
      <c r="A39" s="33" t="s">
        <v>18</v>
      </c>
      <c r="B39" s="119"/>
      <c r="C39" s="2">
        <v>3</v>
      </c>
    </row>
    <row r="40" spans="1:3" ht="21" customHeight="1" x14ac:dyDescent="0.35">
      <c r="A40" s="33" t="s">
        <v>166</v>
      </c>
      <c r="B40" s="119"/>
      <c r="C40" s="2">
        <v>61</v>
      </c>
    </row>
    <row r="41" spans="1:3" ht="21" customHeight="1" x14ac:dyDescent="0.35">
      <c r="A41" s="35" t="s">
        <v>21</v>
      </c>
      <c r="B41" s="119"/>
      <c r="C41" s="2">
        <v>91</v>
      </c>
    </row>
    <row r="42" spans="1:3" ht="21" customHeight="1" x14ac:dyDescent="0.35">
      <c r="A42" s="35" t="s">
        <v>23</v>
      </c>
      <c r="B42" s="119"/>
      <c r="C42" s="2">
        <v>12</v>
      </c>
    </row>
    <row r="43" spans="1:3" ht="21" customHeight="1" x14ac:dyDescent="0.35">
      <c r="A43" s="6" t="s">
        <v>14</v>
      </c>
      <c r="B43" s="120"/>
      <c r="C43" s="21">
        <f>SUM(C36:C42)</f>
        <v>204</v>
      </c>
    </row>
    <row r="44" spans="1:3" ht="18.75" customHeight="1" x14ac:dyDescent="0.35">
      <c r="A44" s="104"/>
      <c r="B44" s="105"/>
      <c r="C44" s="105"/>
    </row>
    <row r="45" spans="1:3" ht="28.5" customHeight="1" x14ac:dyDescent="0.35">
      <c r="A45" s="43" t="s">
        <v>28</v>
      </c>
      <c r="B45" s="37" t="s">
        <v>151</v>
      </c>
      <c r="C45" s="38" t="s">
        <v>158</v>
      </c>
    </row>
    <row r="46" spans="1:3" ht="21" customHeight="1" x14ac:dyDescent="0.35">
      <c r="A46" s="31" t="s">
        <v>29</v>
      </c>
      <c r="B46" s="22">
        <v>1700</v>
      </c>
      <c r="C46" s="14">
        <v>2147</v>
      </c>
    </row>
    <row r="47" spans="1:3" ht="20.25" customHeight="1" x14ac:dyDescent="0.35">
      <c r="A47" s="31" t="s">
        <v>30</v>
      </c>
      <c r="B47" s="22">
        <v>1300</v>
      </c>
      <c r="C47" s="14">
        <v>2834</v>
      </c>
    </row>
    <row r="48" spans="1:3" ht="18.75" customHeight="1" x14ac:dyDescent="0.35">
      <c r="A48" s="31" t="s">
        <v>31</v>
      </c>
      <c r="B48" s="12">
        <v>72</v>
      </c>
      <c r="C48" s="14">
        <v>7</v>
      </c>
    </row>
    <row r="49" spans="1:3" ht="18.75" customHeight="1" x14ac:dyDescent="0.35">
      <c r="A49" s="31" t="s">
        <v>14</v>
      </c>
      <c r="B49" s="22">
        <f>SUM(B46:B48)</f>
        <v>3072</v>
      </c>
      <c r="C49" s="12">
        <f>SUM(C46:C48)</f>
        <v>4988</v>
      </c>
    </row>
    <row r="50" spans="1:3" ht="18.75" customHeight="1" x14ac:dyDescent="0.35">
      <c r="A50" s="114"/>
      <c r="B50" s="115"/>
      <c r="C50" s="115"/>
    </row>
    <row r="51" spans="1:3" ht="32.25" customHeight="1" x14ac:dyDescent="0.35">
      <c r="A51" s="37" t="s">
        <v>32</v>
      </c>
      <c r="B51" s="37" t="s">
        <v>150</v>
      </c>
      <c r="C51" s="71" t="s">
        <v>158</v>
      </c>
    </row>
    <row r="52" spans="1:3" ht="18.75" customHeight="1" x14ac:dyDescent="0.35">
      <c r="A52" s="31" t="s">
        <v>33</v>
      </c>
      <c r="B52" s="116"/>
      <c r="C52" s="5">
        <v>137</v>
      </c>
    </row>
    <row r="53" spans="1:3" ht="18.75" customHeight="1" x14ac:dyDescent="0.35">
      <c r="A53" s="31" t="s">
        <v>34</v>
      </c>
      <c r="B53" s="116"/>
      <c r="C53" s="5">
        <v>27</v>
      </c>
    </row>
    <row r="54" spans="1:3" ht="18.75" customHeight="1" x14ac:dyDescent="0.35">
      <c r="A54" s="31" t="s">
        <v>27</v>
      </c>
      <c r="B54" s="116"/>
      <c r="C54" s="5">
        <v>180</v>
      </c>
    </row>
    <row r="55" spans="1:3" ht="18.75" customHeight="1" x14ac:dyDescent="0.35">
      <c r="A55" s="31" t="s">
        <v>35</v>
      </c>
      <c r="B55" s="116"/>
      <c r="C55" s="5">
        <v>0</v>
      </c>
    </row>
    <row r="56" spans="1:3" ht="18.75" customHeight="1" x14ac:dyDescent="0.35">
      <c r="A56" s="31" t="s">
        <v>36</v>
      </c>
      <c r="B56" s="116"/>
      <c r="C56" s="5">
        <v>0</v>
      </c>
    </row>
    <row r="57" spans="1:3" ht="18.75" customHeight="1" x14ac:dyDescent="0.35">
      <c r="A57" s="31" t="s">
        <v>19</v>
      </c>
      <c r="B57" s="116"/>
      <c r="C57" s="5">
        <v>89</v>
      </c>
    </row>
    <row r="58" spans="1:3" ht="18.75" customHeight="1" x14ac:dyDescent="0.35">
      <c r="A58" s="31" t="s">
        <v>37</v>
      </c>
      <c r="B58" s="116"/>
      <c r="C58" s="5">
        <v>449</v>
      </c>
    </row>
    <row r="59" spans="1:3" ht="18.75" customHeight="1" x14ac:dyDescent="0.35">
      <c r="A59" s="31" t="s">
        <v>38</v>
      </c>
      <c r="B59" s="116"/>
      <c r="C59" s="5"/>
    </row>
    <row r="60" spans="1:3" ht="18.75" customHeight="1" x14ac:dyDescent="0.35">
      <c r="A60" s="31" t="s">
        <v>20</v>
      </c>
      <c r="B60" s="116"/>
      <c r="C60" s="5">
        <v>857</v>
      </c>
    </row>
    <row r="61" spans="1:3" ht="18.75" customHeight="1" x14ac:dyDescent="0.35">
      <c r="A61" s="31" t="s">
        <v>39</v>
      </c>
      <c r="B61" s="116"/>
      <c r="C61" s="5">
        <v>323</v>
      </c>
    </row>
    <row r="62" spans="1:3" ht="18.75" customHeight="1" x14ac:dyDescent="0.35">
      <c r="A62" s="31" t="s">
        <v>40</v>
      </c>
      <c r="B62" s="116"/>
      <c r="C62" s="5">
        <v>0</v>
      </c>
    </row>
    <row r="63" spans="1:3" ht="18.75" customHeight="1" x14ac:dyDescent="0.35">
      <c r="A63" s="31" t="s">
        <v>41</v>
      </c>
      <c r="B63" s="116"/>
      <c r="C63" s="5">
        <v>7</v>
      </c>
    </row>
    <row r="64" spans="1:3" ht="18.75" customHeight="1" x14ac:dyDescent="0.35">
      <c r="A64" s="31" t="s">
        <v>42</v>
      </c>
      <c r="B64" s="116"/>
      <c r="C64" s="5">
        <v>0</v>
      </c>
    </row>
    <row r="65" spans="1:3" ht="18.75" customHeight="1" x14ac:dyDescent="0.35">
      <c r="A65" s="31" t="s">
        <v>23</v>
      </c>
      <c r="B65" s="116"/>
      <c r="C65" s="5">
        <v>78</v>
      </c>
    </row>
    <row r="66" spans="1:3" ht="18.75" customHeight="1" x14ac:dyDescent="0.35">
      <c r="A66" s="7" t="s">
        <v>14</v>
      </c>
      <c r="B66" s="117"/>
      <c r="C66" s="91">
        <f>SUM(C52:C65)</f>
        <v>2147</v>
      </c>
    </row>
    <row r="67" spans="1:3" ht="18.75" customHeight="1" x14ac:dyDescent="0.35">
      <c r="A67" s="82"/>
      <c r="B67" s="83"/>
      <c r="C67" s="84"/>
    </row>
    <row r="68" spans="1:3" ht="32.25" customHeight="1" x14ac:dyDescent="0.35">
      <c r="A68" s="37" t="s">
        <v>32</v>
      </c>
      <c r="B68" s="85" t="s">
        <v>168</v>
      </c>
      <c r="C68" s="71" t="s">
        <v>158</v>
      </c>
    </row>
    <row r="69" spans="1:3" x14ac:dyDescent="0.35">
      <c r="A69" s="87" t="s">
        <v>167</v>
      </c>
      <c r="B69" s="88"/>
      <c r="C69" s="89">
        <v>328</v>
      </c>
    </row>
    <row r="70" spans="1:3" x14ac:dyDescent="0.35">
      <c r="A70" s="87" t="s">
        <v>169</v>
      </c>
      <c r="B70" s="88"/>
      <c r="C70" s="90">
        <v>15</v>
      </c>
    </row>
    <row r="71" spans="1:3" x14ac:dyDescent="0.35">
      <c r="A71" s="87" t="s">
        <v>170</v>
      </c>
      <c r="B71" s="88"/>
      <c r="C71" s="90">
        <v>7</v>
      </c>
    </row>
    <row r="72" spans="1:3" ht="17.25" customHeight="1" x14ac:dyDescent="0.35">
      <c r="A72" s="7" t="s">
        <v>14</v>
      </c>
      <c r="C72" s="86">
        <f>SUM(C69:C71)</f>
        <v>350</v>
      </c>
    </row>
    <row r="73" spans="1:3" ht="30.75" customHeight="1" x14ac:dyDescent="0.35">
      <c r="A73" s="37" t="s">
        <v>43</v>
      </c>
      <c r="B73" s="37" t="s">
        <v>151</v>
      </c>
      <c r="C73" s="71" t="s">
        <v>158</v>
      </c>
    </row>
    <row r="74" spans="1:3" ht="18.75" customHeight="1" x14ac:dyDescent="0.35">
      <c r="A74" s="31" t="s">
        <v>16</v>
      </c>
      <c r="B74" s="121">
        <v>1300</v>
      </c>
      <c r="C74" s="14">
        <v>21</v>
      </c>
    </row>
    <row r="75" spans="1:3" ht="18.75" customHeight="1" x14ac:dyDescent="0.35">
      <c r="A75" s="31" t="s">
        <v>44</v>
      </c>
      <c r="B75" s="116"/>
      <c r="C75" s="14">
        <v>2245</v>
      </c>
    </row>
    <row r="76" spans="1:3" ht="18.75" customHeight="1" x14ac:dyDescent="0.35">
      <c r="A76" s="31" t="s">
        <v>45</v>
      </c>
      <c r="B76" s="116"/>
      <c r="C76" s="14">
        <v>419</v>
      </c>
    </row>
    <row r="77" spans="1:3" ht="18.75" customHeight="1" x14ac:dyDescent="0.35">
      <c r="A77" s="31" t="s">
        <v>46</v>
      </c>
      <c r="B77" s="116"/>
      <c r="C77" s="14">
        <v>149</v>
      </c>
    </row>
    <row r="78" spans="1:3" ht="18.75" customHeight="1" x14ac:dyDescent="0.35">
      <c r="A78" s="31" t="s">
        <v>47</v>
      </c>
      <c r="B78" s="116"/>
      <c r="C78" s="14">
        <v>0</v>
      </c>
    </row>
    <row r="79" spans="1:3" ht="18.75" customHeight="1" x14ac:dyDescent="0.35">
      <c r="A79" s="31" t="s">
        <v>48</v>
      </c>
      <c r="B79" s="116"/>
      <c r="C79" s="14">
        <v>0</v>
      </c>
    </row>
    <row r="80" spans="1:3" ht="18.75" customHeight="1" x14ac:dyDescent="0.35">
      <c r="A80" s="31" t="s">
        <v>49</v>
      </c>
      <c r="B80" s="116"/>
      <c r="C80" s="14">
        <v>0</v>
      </c>
    </row>
    <row r="81" spans="1:3" ht="18.75" customHeight="1" x14ac:dyDescent="0.35">
      <c r="A81" s="31" t="s">
        <v>50</v>
      </c>
      <c r="B81" s="116"/>
      <c r="C81" s="14">
        <v>0</v>
      </c>
    </row>
    <row r="82" spans="1:3" ht="18.75" customHeight="1" x14ac:dyDescent="0.35">
      <c r="A82" s="31" t="s">
        <v>51</v>
      </c>
      <c r="B82" s="116"/>
      <c r="C82" s="14">
        <v>0</v>
      </c>
    </row>
    <row r="83" spans="1:3" ht="18.75" customHeight="1" x14ac:dyDescent="0.35">
      <c r="A83" s="7" t="s">
        <v>14</v>
      </c>
      <c r="B83" s="117"/>
      <c r="C83" s="12">
        <f>SUM(C74:C82)</f>
        <v>2834</v>
      </c>
    </row>
    <row r="84" spans="1:3" ht="17.25" customHeight="1" x14ac:dyDescent="0.35">
      <c r="A84" s="104"/>
      <c r="B84" s="105"/>
      <c r="C84" s="105"/>
    </row>
    <row r="85" spans="1:3" ht="29.25" customHeight="1" x14ac:dyDescent="0.35">
      <c r="A85" s="43" t="s">
        <v>52</v>
      </c>
      <c r="B85" s="37" t="s">
        <v>150</v>
      </c>
      <c r="C85" s="71" t="s">
        <v>158</v>
      </c>
    </row>
    <row r="86" spans="1:3" ht="18" customHeight="1" x14ac:dyDescent="0.35">
      <c r="A86" s="31" t="s">
        <v>53</v>
      </c>
      <c r="B86" s="17">
        <v>25</v>
      </c>
      <c r="C86" s="14">
        <v>14</v>
      </c>
    </row>
    <row r="87" spans="1:3" ht="18" customHeight="1" x14ac:dyDescent="0.35">
      <c r="A87" s="31" t="s">
        <v>57</v>
      </c>
      <c r="B87" s="17">
        <v>50</v>
      </c>
      <c r="C87" s="14">
        <v>0</v>
      </c>
    </row>
    <row r="88" spans="1:3" ht="17.25" customHeight="1" x14ac:dyDescent="0.35">
      <c r="A88" s="31" t="s">
        <v>152</v>
      </c>
      <c r="B88" s="17">
        <v>100</v>
      </c>
      <c r="C88" s="14">
        <v>0</v>
      </c>
    </row>
    <row r="89" spans="1:3" ht="18.75" customHeight="1" x14ac:dyDescent="0.35">
      <c r="A89" s="31" t="s">
        <v>54</v>
      </c>
      <c r="B89" s="17">
        <v>20</v>
      </c>
      <c r="C89" s="14">
        <v>94</v>
      </c>
    </row>
    <row r="90" spans="1:3" ht="18.75" customHeight="1" x14ac:dyDescent="0.35">
      <c r="A90" s="32" t="s">
        <v>55</v>
      </c>
      <c r="B90" s="18">
        <v>30</v>
      </c>
      <c r="C90" s="14">
        <v>78</v>
      </c>
    </row>
    <row r="91" spans="1:3" ht="18.75" customHeight="1" x14ac:dyDescent="0.35">
      <c r="A91" s="32" t="s">
        <v>56</v>
      </c>
      <c r="B91" s="18">
        <v>45</v>
      </c>
      <c r="C91" s="14">
        <v>55</v>
      </c>
    </row>
    <row r="92" spans="1:3" ht="18.75" customHeight="1" x14ac:dyDescent="0.35">
      <c r="A92" s="6" t="s">
        <v>14</v>
      </c>
      <c r="B92" s="17">
        <v>270</v>
      </c>
      <c r="C92" s="14">
        <f>SUM(C86:C91)</f>
        <v>241</v>
      </c>
    </row>
    <row r="93" spans="1:3" ht="17.25" customHeight="1" x14ac:dyDescent="0.35">
      <c r="A93" s="114"/>
      <c r="B93" s="115"/>
      <c r="C93" s="115"/>
    </row>
    <row r="94" spans="1:3" ht="27.75" customHeight="1" x14ac:dyDescent="0.35">
      <c r="A94" s="43" t="s">
        <v>58</v>
      </c>
      <c r="B94" s="37" t="s">
        <v>150</v>
      </c>
      <c r="C94" s="71" t="s">
        <v>158</v>
      </c>
    </row>
    <row r="95" spans="1:3" ht="18.75" customHeight="1" x14ac:dyDescent="0.35">
      <c r="A95" s="31" t="s">
        <v>59</v>
      </c>
      <c r="B95" s="106" t="s">
        <v>25</v>
      </c>
      <c r="C95" s="16">
        <v>25006</v>
      </c>
    </row>
    <row r="96" spans="1:3" ht="18.75" customHeight="1" x14ac:dyDescent="0.35">
      <c r="A96" s="31" t="s">
        <v>60</v>
      </c>
      <c r="B96" s="107"/>
      <c r="C96" s="14">
        <v>96</v>
      </c>
    </row>
    <row r="97" spans="1:3" ht="18.75" customHeight="1" x14ac:dyDescent="0.35">
      <c r="A97" s="31" t="s">
        <v>171</v>
      </c>
      <c r="B97" s="107"/>
      <c r="C97" s="14">
        <v>38</v>
      </c>
    </row>
    <row r="98" spans="1:3" ht="18.75" customHeight="1" x14ac:dyDescent="0.35">
      <c r="A98" s="31" t="s">
        <v>61</v>
      </c>
      <c r="B98" s="107"/>
      <c r="C98" s="14">
        <v>18</v>
      </c>
    </row>
    <row r="99" spans="1:3" ht="18.75" customHeight="1" x14ac:dyDescent="0.35">
      <c r="A99" s="31" t="s">
        <v>62</v>
      </c>
      <c r="B99" s="107"/>
      <c r="C99" s="14">
        <v>289</v>
      </c>
    </row>
    <row r="100" spans="1:3" ht="18.75" customHeight="1" x14ac:dyDescent="0.35">
      <c r="A100" s="31" t="s">
        <v>63</v>
      </c>
      <c r="B100" s="107"/>
      <c r="C100" s="14">
        <v>2000</v>
      </c>
    </row>
    <row r="101" spans="1:3" ht="18.75" customHeight="1" x14ac:dyDescent="0.35">
      <c r="A101" s="31" t="s">
        <v>64</v>
      </c>
      <c r="B101" s="107"/>
      <c r="C101" s="16">
        <v>2058</v>
      </c>
    </row>
    <row r="102" spans="1:3" ht="18.75" customHeight="1" x14ac:dyDescent="0.35">
      <c r="A102" s="31" t="s">
        <v>65</v>
      </c>
      <c r="B102" s="107"/>
      <c r="C102" s="14">
        <v>317</v>
      </c>
    </row>
    <row r="103" spans="1:3" ht="18.75" customHeight="1" x14ac:dyDescent="0.35">
      <c r="A103" s="31" t="s">
        <v>66</v>
      </c>
      <c r="B103" s="107"/>
      <c r="C103" s="16">
        <v>2391</v>
      </c>
    </row>
    <row r="104" spans="1:3" ht="18.75" customHeight="1" x14ac:dyDescent="0.35">
      <c r="A104" s="31" t="s">
        <v>67</v>
      </c>
      <c r="B104" s="107"/>
      <c r="C104" s="14">
        <v>146</v>
      </c>
    </row>
    <row r="105" spans="1:3" ht="18.75" customHeight="1" x14ac:dyDescent="0.35">
      <c r="A105" s="31" t="s">
        <v>49</v>
      </c>
      <c r="B105" s="107"/>
      <c r="C105" s="16">
        <v>1402</v>
      </c>
    </row>
    <row r="106" spans="1:3" ht="18.75" customHeight="1" x14ac:dyDescent="0.35">
      <c r="A106" s="31" t="s">
        <v>68</v>
      </c>
      <c r="B106" s="107"/>
      <c r="C106" s="14">
        <v>149</v>
      </c>
    </row>
    <row r="107" spans="1:3" ht="18.75" customHeight="1" x14ac:dyDescent="0.35">
      <c r="A107" s="12" t="s">
        <v>14</v>
      </c>
      <c r="B107" s="108"/>
      <c r="C107" s="16">
        <f>SUM(C95:C106)</f>
        <v>33910</v>
      </c>
    </row>
    <row r="108" spans="1:3" ht="16.5" customHeight="1" x14ac:dyDescent="0.35">
      <c r="A108" s="104"/>
      <c r="B108" s="105"/>
      <c r="C108" s="105"/>
    </row>
    <row r="109" spans="1:3" ht="29.25" customHeight="1" x14ac:dyDescent="0.35">
      <c r="A109" s="37" t="s">
        <v>69</v>
      </c>
      <c r="B109" s="37" t="s">
        <v>151</v>
      </c>
      <c r="C109" s="71" t="s">
        <v>158</v>
      </c>
    </row>
    <row r="110" spans="1:3" ht="18.75" customHeight="1" x14ac:dyDescent="0.35">
      <c r="A110" s="31" t="s">
        <v>16</v>
      </c>
      <c r="B110" s="106" t="s">
        <v>25</v>
      </c>
      <c r="C110" s="14"/>
    </row>
    <row r="111" spans="1:3" ht="18" customHeight="1" x14ac:dyDescent="0.35">
      <c r="A111" s="31" t="s">
        <v>27</v>
      </c>
      <c r="B111" s="107"/>
      <c r="C111" s="14">
        <v>1</v>
      </c>
    </row>
    <row r="112" spans="1:3" ht="18" customHeight="1" x14ac:dyDescent="0.35">
      <c r="A112" s="31" t="s">
        <v>149</v>
      </c>
      <c r="B112" s="107"/>
      <c r="C112" s="14">
        <v>4608</v>
      </c>
    </row>
    <row r="113" spans="1:3" ht="18.75" customHeight="1" x14ac:dyDescent="0.35">
      <c r="A113" s="31" t="s">
        <v>70</v>
      </c>
      <c r="B113" s="107"/>
      <c r="C113" s="14"/>
    </row>
    <row r="114" spans="1:3" ht="18.75" customHeight="1" x14ac:dyDescent="0.35">
      <c r="A114" s="31" t="s">
        <v>39</v>
      </c>
      <c r="B114" s="107"/>
      <c r="C114" s="14"/>
    </row>
    <row r="115" spans="1:3" ht="19.5" customHeight="1" x14ac:dyDescent="0.35">
      <c r="A115" s="31" t="s">
        <v>71</v>
      </c>
      <c r="B115" s="107"/>
      <c r="C115" s="14">
        <v>626</v>
      </c>
    </row>
    <row r="116" spans="1:3" ht="19.5" customHeight="1" x14ac:dyDescent="0.35">
      <c r="A116" s="31" t="s">
        <v>72</v>
      </c>
      <c r="B116" s="107"/>
      <c r="C116" s="14">
        <v>1964</v>
      </c>
    </row>
    <row r="117" spans="1:3" ht="19.5" customHeight="1" x14ac:dyDescent="0.35">
      <c r="A117" s="31" t="s">
        <v>23</v>
      </c>
      <c r="B117" s="107"/>
      <c r="C117" s="14"/>
    </row>
    <row r="118" spans="1:3" ht="19.5" customHeight="1" x14ac:dyDescent="0.35">
      <c r="A118" s="31" t="s">
        <v>172</v>
      </c>
      <c r="B118" s="107"/>
      <c r="C118" s="14">
        <v>1</v>
      </c>
    </row>
    <row r="119" spans="1:3" ht="19.5" customHeight="1" x14ac:dyDescent="0.35">
      <c r="A119" s="31" t="s">
        <v>14</v>
      </c>
      <c r="B119" s="108"/>
      <c r="C119" s="12">
        <f>SUM(C110:C118)</f>
        <v>7200</v>
      </c>
    </row>
    <row r="120" spans="1:3" ht="17.25" customHeight="1" x14ac:dyDescent="0.35">
      <c r="A120" s="104"/>
      <c r="B120" s="105"/>
      <c r="C120" s="105"/>
    </row>
    <row r="121" spans="1:3" ht="29.25" customHeight="1" x14ac:dyDescent="0.35">
      <c r="A121" s="44" t="s">
        <v>73</v>
      </c>
      <c r="B121" s="37" t="s">
        <v>150</v>
      </c>
      <c r="C121" s="71" t="s">
        <v>158</v>
      </c>
    </row>
    <row r="122" spans="1:3" ht="21.75" customHeight="1" x14ac:dyDescent="0.35">
      <c r="A122" s="45" t="s">
        <v>74</v>
      </c>
      <c r="B122" s="12" t="s">
        <v>75</v>
      </c>
      <c r="C122" s="14" t="s">
        <v>153</v>
      </c>
    </row>
    <row r="123" spans="1:3" ht="18.75" customHeight="1" x14ac:dyDescent="0.35">
      <c r="A123" s="105"/>
      <c r="B123" s="105"/>
      <c r="C123" s="105"/>
    </row>
    <row r="124" spans="1:3" ht="27" customHeight="1" x14ac:dyDescent="0.35">
      <c r="A124" s="46" t="s">
        <v>76</v>
      </c>
      <c r="B124" s="37" t="s">
        <v>151</v>
      </c>
      <c r="C124" s="71" t="s">
        <v>158</v>
      </c>
    </row>
    <row r="125" spans="1:3" ht="20.25" customHeight="1" x14ac:dyDescent="0.35">
      <c r="A125" s="23" t="s">
        <v>77</v>
      </c>
      <c r="B125" s="106" t="s">
        <v>75</v>
      </c>
      <c r="C125" s="14"/>
    </row>
    <row r="126" spans="1:3" ht="19.5" customHeight="1" x14ac:dyDescent="0.35">
      <c r="A126" s="23" t="s">
        <v>78</v>
      </c>
      <c r="B126" s="107"/>
      <c r="C126" s="16"/>
    </row>
    <row r="127" spans="1:3" ht="17.25" customHeight="1" x14ac:dyDescent="0.35">
      <c r="A127" s="8" t="s">
        <v>14</v>
      </c>
      <c r="B127" s="108"/>
      <c r="C127" s="14"/>
    </row>
    <row r="128" spans="1:3" x14ac:dyDescent="0.35">
      <c r="A128" s="104"/>
      <c r="B128" s="105"/>
      <c r="C128" s="105"/>
    </row>
    <row r="129" spans="1:3" ht="29.25" customHeight="1" x14ac:dyDescent="0.35">
      <c r="A129" s="47" t="s">
        <v>79</v>
      </c>
      <c r="B129" s="37" t="s">
        <v>151</v>
      </c>
      <c r="C129" s="71" t="s">
        <v>158</v>
      </c>
    </row>
    <row r="130" spans="1:3" ht="19.5" customHeight="1" x14ac:dyDescent="0.35">
      <c r="A130" s="24" t="s">
        <v>80</v>
      </c>
      <c r="B130" s="106" t="s">
        <v>25</v>
      </c>
      <c r="C130" s="14">
        <v>9</v>
      </c>
    </row>
    <row r="131" spans="1:3" ht="18" customHeight="1" x14ac:dyDescent="0.35">
      <c r="A131" s="25" t="s">
        <v>81</v>
      </c>
      <c r="B131" s="107"/>
      <c r="C131" s="14">
        <v>90</v>
      </c>
    </row>
    <row r="132" spans="1:3" ht="18" customHeight="1" x14ac:dyDescent="0.35">
      <c r="A132" s="26" t="s">
        <v>82</v>
      </c>
      <c r="B132" s="107"/>
      <c r="C132" s="14">
        <v>721</v>
      </c>
    </row>
    <row r="133" spans="1:3" ht="18" customHeight="1" x14ac:dyDescent="0.35">
      <c r="A133" s="27" t="s">
        <v>83</v>
      </c>
      <c r="B133" s="107"/>
      <c r="C133" s="16">
        <v>1460</v>
      </c>
    </row>
    <row r="134" spans="1:3" ht="18" customHeight="1" x14ac:dyDescent="0.35">
      <c r="A134" s="28" t="s">
        <v>84</v>
      </c>
      <c r="B134" s="107"/>
      <c r="C134" s="14">
        <v>485</v>
      </c>
    </row>
    <row r="135" spans="1:3" ht="16.5" customHeight="1" x14ac:dyDescent="0.35">
      <c r="A135" s="29" t="s">
        <v>85</v>
      </c>
      <c r="B135" s="107"/>
      <c r="C135" s="14">
        <v>609</v>
      </c>
    </row>
    <row r="136" spans="1:3" ht="18" customHeight="1" x14ac:dyDescent="0.35">
      <c r="A136" s="9" t="s">
        <v>14</v>
      </c>
      <c r="B136" s="108"/>
      <c r="C136" s="16">
        <f>SUM(C130:C135)</f>
        <v>3374</v>
      </c>
    </row>
    <row r="138" spans="1:3" ht="28.5" customHeight="1" x14ac:dyDescent="0.35">
      <c r="A138" s="75" t="s">
        <v>159</v>
      </c>
      <c r="B138" s="80" t="s">
        <v>151</v>
      </c>
      <c r="C138" s="74" t="s">
        <v>158</v>
      </c>
    </row>
    <row r="139" spans="1:3" ht="31" x14ac:dyDescent="0.35">
      <c r="A139" s="76" t="s">
        <v>160</v>
      </c>
      <c r="B139" s="81" t="s">
        <v>161</v>
      </c>
      <c r="C139" s="92">
        <v>1</v>
      </c>
    </row>
    <row r="140" spans="1:3" ht="28.5" x14ac:dyDescent="0.35">
      <c r="A140" s="76" t="s">
        <v>162</v>
      </c>
      <c r="B140" s="77" t="s">
        <v>163</v>
      </c>
      <c r="C140" s="92">
        <v>1</v>
      </c>
    </row>
    <row r="141" spans="1:3" ht="56.5" x14ac:dyDescent="0.35">
      <c r="A141" s="78" t="s">
        <v>164</v>
      </c>
      <c r="B141" s="79" t="s">
        <v>165</v>
      </c>
      <c r="C141" s="92">
        <v>1</v>
      </c>
    </row>
  </sheetData>
  <sortState xmlns:xlrd2="http://schemas.microsoft.com/office/spreadsheetml/2017/richdata2" ref="A86:C91">
    <sortCondition ref="A86:A91"/>
  </sortState>
  <mergeCells count="24">
    <mergeCell ref="B110:B119"/>
    <mergeCell ref="B23:B31"/>
    <mergeCell ref="A33:A34"/>
    <mergeCell ref="A44:C44"/>
    <mergeCell ref="A50:C50"/>
    <mergeCell ref="A35:C35"/>
    <mergeCell ref="B52:B66"/>
    <mergeCell ref="B37:B43"/>
    <mergeCell ref="A84:C84"/>
    <mergeCell ref="A93:C93"/>
    <mergeCell ref="A108:C108"/>
    <mergeCell ref="B95:B107"/>
    <mergeCell ref="B74:B83"/>
    <mergeCell ref="B130:B136"/>
    <mergeCell ref="B125:B127"/>
    <mergeCell ref="A128:C128"/>
    <mergeCell ref="A120:C120"/>
    <mergeCell ref="A123:C123"/>
    <mergeCell ref="A2:C2"/>
    <mergeCell ref="A3:C3"/>
    <mergeCell ref="A32:C32"/>
    <mergeCell ref="A21:C21"/>
    <mergeCell ref="A12:C12"/>
    <mergeCell ref="A15:C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BAFC-2B3D-4E66-B566-24C00AB53EEA}">
  <dimension ref="A1:C55"/>
  <sheetViews>
    <sheetView topLeftCell="B1" zoomScale="90" zoomScaleNormal="90" workbookViewId="0">
      <selection activeCell="D1" sqref="D1:I1048576"/>
    </sheetView>
  </sheetViews>
  <sheetFormatPr defaultColWidth="8.7265625" defaultRowHeight="15.5" x14ac:dyDescent="0.35"/>
  <cols>
    <col min="1" max="1" width="64.81640625" style="10" customWidth="1"/>
    <col min="2" max="2" width="18.453125" style="10" customWidth="1"/>
    <col min="3" max="3" width="17.54296875" style="94" bestFit="1" customWidth="1"/>
    <col min="4" max="16384" width="8.7265625" style="10"/>
  </cols>
  <sheetData>
    <row r="1" spans="1:3" ht="49.5" customHeight="1" thickBot="1" x14ac:dyDescent="0.4"/>
    <row r="2" spans="1:3" ht="20.25" customHeight="1" thickBot="1" x14ac:dyDescent="0.4">
      <c r="A2" s="129" t="s">
        <v>7</v>
      </c>
      <c r="B2" s="130"/>
      <c r="C2" s="130"/>
    </row>
    <row r="3" spans="1:3" ht="16" thickBot="1" x14ac:dyDescent="0.4">
      <c r="A3" s="131" t="s">
        <v>89</v>
      </c>
      <c r="B3" s="132"/>
      <c r="C3" s="132"/>
    </row>
    <row r="4" spans="1:3" ht="27.75" customHeight="1" x14ac:dyDescent="0.35">
      <c r="A4" s="53" t="s">
        <v>90</v>
      </c>
      <c r="B4" s="54" t="s">
        <v>155</v>
      </c>
      <c r="C4" s="61" t="s">
        <v>158</v>
      </c>
    </row>
    <row r="5" spans="1:3" ht="18" customHeight="1" x14ac:dyDescent="0.35">
      <c r="A5" s="55" t="s">
        <v>91</v>
      </c>
      <c r="B5" s="128" t="s">
        <v>92</v>
      </c>
      <c r="C5" s="62">
        <f>C6/C7</f>
        <v>0.8663967611336032</v>
      </c>
    </row>
    <row r="6" spans="1:3" ht="18" customHeight="1" x14ac:dyDescent="0.35">
      <c r="A6" s="50" t="s">
        <v>93</v>
      </c>
      <c r="B6" s="128"/>
      <c r="C6" s="63">
        <v>3424</v>
      </c>
    </row>
    <row r="7" spans="1:3" ht="17.25" customHeight="1" x14ac:dyDescent="0.35">
      <c r="A7" s="50" t="s">
        <v>94</v>
      </c>
      <c r="B7" s="128"/>
      <c r="C7" s="63">
        <v>3952</v>
      </c>
    </row>
    <row r="8" spans="1:3" ht="31" x14ac:dyDescent="0.35">
      <c r="A8" s="56" t="s">
        <v>95</v>
      </c>
      <c r="B8" s="122" t="s">
        <v>96</v>
      </c>
      <c r="C8" s="64">
        <f>C9/C10</f>
        <v>3.669882100750268</v>
      </c>
    </row>
    <row r="9" spans="1:3" x14ac:dyDescent="0.35">
      <c r="A9" s="10" t="s">
        <v>97</v>
      </c>
      <c r="B9" s="123"/>
      <c r="C9" s="63">
        <v>3424</v>
      </c>
    </row>
    <row r="10" spans="1:3" x14ac:dyDescent="0.35">
      <c r="A10" s="50" t="s">
        <v>98</v>
      </c>
      <c r="B10" s="124"/>
      <c r="C10" s="65">
        <v>933</v>
      </c>
    </row>
    <row r="11" spans="1:3" x14ac:dyDescent="0.35">
      <c r="A11" s="57" t="s">
        <v>99</v>
      </c>
      <c r="B11" s="133" t="s">
        <v>100</v>
      </c>
      <c r="C11" s="93">
        <f>(1-C12)*C13/C12</f>
        <v>0.5659163987138266</v>
      </c>
    </row>
    <row r="12" spans="1:3" x14ac:dyDescent="0.35">
      <c r="A12" s="51" t="s">
        <v>101</v>
      </c>
      <c r="B12" s="134"/>
      <c r="C12" s="95">
        <f>C5</f>
        <v>0.8663967611336032</v>
      </c>
    </row>
    <row r="13" spans="1:3" x14ac:dyDescent="0.35">
      <c r="A13" s="51" t="s">
        <v>102</v>
      </c>
      <c r="B13" s="135"/>
      <c r="C13" s="73">
        <f>C8</f>
        <v>3.669882100750268</v>
      </c>
    </row>
    <row r="14" spans="1:3" x14ac:dyDescent="0.35">
      <c r="A14" s="57" t="s">
        <v>103</v>
      </c>
      <c r="B14" s="122" t="s">
        <v>104</v>
      </c>
      <c r="C14" s="66">
        <f>C15/C16</f>
        <v>0</v>
      </c>
    </row>
    <row r="15" spans="1:3" x14ac:dyDescent="0.35">
      <c r="A15" s="10" t="s">
        <v>105</v>
      </c>
      <c r="B15" s="123"/>
      <c r="C15" s="67">
        <v>0</v>
      </c>
    </row>
    <row r="16" spans="1:3" x14ac:dyDescent="0.35">
      <c r="A16" s="50" t="s">
        <v>106</v>
      </c>
      <c r="B16" s="124"/>
      <c r="C16" s="67">
        <v>67</v>
      </c>
    </row>
    <row r="17" spans="1:3" x14ac:dyDescent="0.35">
      <c r="A17" s="58" t="s">
        <v>107</v>
      </c>
      <c r="B17" s="122" t="s">
        <v>108</v>
      </c>
      <c r="C17" s="66">
        <f>C18/C19</f>
        <v>0.10025062656641603</v>
      </c>
    </row>
    <row r="18" spans="1:3" ht="31" x14ac:dyDescent="0.35">
      <c r="A18" s="52" t="s">
        <v>109</v>
      </c>
      <c r="B18" s="123"/>
      <c r="C18" s="67">
        <v>80</v>
      </c>
    </row>
    <row r="19" spans="1:3" x14ac:dyDescent="0.35">
      <c r="A19" s="15" t="s">
        <v>110</v>
      </c>
      <c r="B19" s="124"/>
      <c r="C19" s="67">
        <v>798</v>
      </c>
    </row>
    <row r="20" spans="1:3" x14ac:dyDescent="0.35">
      <c r="A20" s="59" t="s">
        <v>111</v>
      </c>
      <c r="B20" s="122" t="s">
        <v>112</v>
      </c>
      <c r="C20" s="66">
        <f>C21/C22</f>
        <v>2.0618556701030927E-2</v>
      </c>
    </row>
    <row r="21" spans="1:3" x14ac:dyDescent="0.35">
      <c r="A21" s="15" t="s">
        <v>113</v>
      </c>
      <c r="B21" s="123"/>
      <c r="C21" s="67">
        <v>4</v>
      </c>
    </row>
    <row r="22" spans="1:3" x14ac:dyDescent="0.35">
      <c r="A22" s="15" t="s">
        <v>114</v>
      </c>
      <c r="B22" s="124"/>
      <c r="C22" s="67">
        <v>194</v>
      </c>
    </row>
    <row r="23" spans="1:3" ht="31" x14ac:dyDescent="0.35">
      <c r="A23" s="60" t="s">
        <v>115</v>
      </c>
      <c r="B23" s="122" t="s">
        <v>116</v>
      </c>
      <c r="C23" s="66">
        <f>C24/C25</f>
        <v>9.5238095238095247E-3</v>
      </c>
    </row>
    <row r="24" spans="1:3" ht="18.649999999999999" customHeight="1" x14ac:dyDescent="0.35">
      <c r="A24" s="15" t="s">
        <v>117</v>
      </c>
      <c r="B24" s="123"/>
      <c r="C24" s="67">
        <v>4</v>
      </c>
    </row>
    <row r="25" spans="1:3" ht="17.5" customHeight="1" x14ac:dyDescent="0.35">
      <c r="A25" s="15" t="s">
        <v>118</v>
      </c>
      <c r="B25" s="124"/>
      <c r="C25" s="67">
        <v>420</v>
      </c>
    </row>
    <row r="26" spans="1:3" ht="46.5" x14ac:dyDescent="0.35">
      <c r="A26" s="60" t="s">
        <v>119</v>
      </c>
      <c r="B26" s="122" t="s">
        <v>120</v>
      </c>
      <c r="C26" s="66">
        <f>C27/C28</f>
        <v>9.6774193548387094E-2</v>
      </c>
    </row>
    <row r="27" spans="1:3" x14ac:dyDescent="0.35">
      <c r="A27" s="52" t="s">
        <v>121</v>
      </c>
      <c r="B27" s="123"/>
      <c r="C27" s="67">
        <v>27</v>
      </c>
    </row>
    <row r="28" spans="1:3" ht="31" x14ac:dyDescent="0.35">
      <c r="A28" s="52" t="s">
        <v>122</v>
      </c>
      <c r="B28" s="124"/>
      <c r="C28" s="67">
        <v>279</v>
      </c>
    </row>
    <row r="29" spans="1:3" ht="46.5" x14ac:dyDescent="0.35">
      <c r="A29" s="60" t="s">
        <v>173</v>
      </c>
      <c r="B29" s="122" t="s">
        <v>123</v>
      </c>
      <c r="C29" s="68">
        <v>0</v>
      </c>
    </row>
    <row r="30" spans="1:3" x14ac:dyDescent="0.35">
      <c r="A30" s="52" t="s">
        <v>121</v>
      </c>
      <c r="B30" s="123"/>
      <c r="C30" s="67">
        <v>0</v>
      </c>
    </row>
    <row r="31" spans="1:3" ht="31" x14ac:dyDescent="0.35">
      <c r="A31" s="52" t="s">
        <v>122</v>
      </c>
      <c r="B31" s="124"/>
      <c r="C31" s="67">
        <v>0</v>
      </c>
    </row>
    <row r="32" spans="1:3" ht="17.25" customHeight="1" x14ac:dyDescent="0.35">
      <c r="A32" s="58" t="s">
        <v>124</v>
      </c>
      <c r="B32" s="122" t="s">
        <v>86</v>
      </c>
      <c r="C32" s="66">
        <f>C33/C34</f>
        <v>0.72222222222222221</v>
      </c>
    </row>
    <row r="33" spans="1:3" ht="19.5" customHeight="1" x14ac:dyDescent="0.35">
      <c r="A33" s="15" t="s">
        <v>87</v>
      </c>
      <c r="B33" s="123"/>
      <c r="C33" s="67">
        <v>52</v>
      </c>
    </row>
    <row r="34" spans="1:3" ht="17.25" customHeight="1" x14ac:dyDescent="0.35">
      <c r="A34" s="15" t="s">
        <v>88</v>
      </c>
      <c r="B34" s="124"/>
      <c r="C34" s="67">
        <v>72</v>
      </c>
    </row>
    <row r="35" spans="1:3" ht="31" x14ac:dyDescent="0.35">
      <c r="A35" s="60" t="s">
        <v>125</v>
      </c>
      <c r="B35" s="125">
        <v>1</v>
      </c>
      <c r="C35" s="68">
        <f>C36/C37</f>
        <v>1</v>
      </c>
    </row>
    <row r="36" spans="1:3" ht="31" x14ac:dyDescent="0.35">
      <c r="A36" s="52" t="s">
        <v>126</v>
      </c>
      <c r="B36" s="126"/>
      <c r="C36" s="67">
        <v>52</v>
      </c>
    </row>
    <row r="37" spans="1:3" x14ac:dyDescent="0.35">
      <c r="A37" s="15" t="s">
        <v>127</v>
      </c>
      <c r="B37" s="127"/>
      <c r="C37" s="67">
        <v>52</v>
      </c>
    </row>
    <row r="38" spans="1:3" ht="31" x14ac:dyDescent="0.35">
      <c r="A38" s="60" t="s">
        <v>128</v>
      </c>
      <c r="B38" s="122" t="s">
        <v>129</v>
      </c>
      <c r="C38" s="66">
        <f>C39/C40</f>
        <v>0.98884628790519347</v>
      </c>
    </row>
    <row r="39" spans="1:3" ht="18.649999999999999" customHeight="1" x14ac:dyDescent="0.35">
      <c r="A39" s="15" t="s">
        <v>130</v>
      </c>
      <c r="B39" s="123"/>
      <c r="C39" s="67">
        <v>2837</v>
      </c>
    </row>
    <row r="40" spans="1:3" ht="19" customHeight="1" x14ac:dyDescent="0.35">
      <c r="A40" s="15" t="s">
        <v>131</v>
      </c>
      <c r="B40" s="124"/>
      <c r="C40" s="67">
        <v>2869</v>
      </c>
    </row>
    <row r="41" spans="1:3" ht="48.75" customHeight="1" x14ac:dyDescent="0.35">
      <c r="A41" s="60" t="s">
        <v>132</v>
      </c>
      <c r="B41" s="122" t="s">
        <v>133</v>
      </c>
      <c r="C41" s="66">
        <f>C42/C43</f>
        <v>0.99668874172185429</v>
      </c>
    </row>
    <row r="42" spans="1:3" x14ac:dyDescent="0.35">
      <c r="A42" s="52" t="s">
        <v>134</v>
      </c>
      <c r="B42" s="123"/>
      <c r="C42" s="67">
        <v>602</v>
      </c>
    </row>
    <row r="43" spans="1:3" x14ac:dyDescent="0.35">
      <c r="A43" s="15" t="s">
        <v>135</v>
      </c>
      <c r="B43" s="124"/>
      <c r="C43" s="67">
        <v>604</v>
      </c>
    </row>
    <row r="44" spans="1:3" ht="46.5" x14ac:dyDescent="0.35">
      <c r="A44" s="60" t="s">
        <v>156</v>
      </c>
      <c r="B44" s="122" t="s">
        <v>133</v>
      </c>
      <c r="C44" s="66">
        <f>C45/C46</f>
        <v>0.95198675496688745</v>
      </c>
    </row>
    <row r="45" spans="1:3" ht="17.5" customHeight="1" x14ac:dyDescent="0.35">
      <c r="A45" s="52" t="s">
        <v>136</v>
      </c>
      <c r="B45" s="123"/>
      <c r="C45" s="67">
        <v>575</v>
      </c>
    </row>
    <row r="46" spans="1:3" ht="18" customHeight="1" x14ac:dyDescent="0.35">
      <c r="A46" s="15" t="s">
        <v>137</v>
      </c>
      <c r="B46" s="124"/>
      <c r="C46" s="67">
        <v>604</v>
      </c>
    </row>
    <row r="47" spans="1:3" ht="16.5" customHeight="1" x14ac:dyDescent="0.35">
      <c r="A47" s="58" t="s">
        <v>138</v>
      </c>
      <c r="B47" s="122" t="s">
        <v>139</v>
      </c>
      <c r="C47" s="66">
        <f>C48/C49</f>
        <v>0.75428291727851204</v>
      </c>
    </row>
    <row r="48" spans="1:3" ht="31" x14ac:dyDescent="0.35">
      <c r="A48" s="52" t="s">
        <v>140</v>
      </c>
      <c r="B48" s="123"/>
      <c r="C48" s="72">
        <v>1541</v>
      </c>
    </row>
    <row r="49" spans="1:3" x14ac:dyDescent="0.35">
      <c r="A49" s="15" t="s">
        <v>141</v>
      </c>
      <c r="B49" s="124"/>
      <c r="C49" s="72">
        <v>2043</v>
      </c>
    </row>
    <row r="50" spans="1:3" ht="31" x14ac:dyDescent="0.35">
      <c r="A50" s="60" t="s">
        <v>142</v>
      </c>
      <c r="B50" s="122" t="s">
        <v>143</v>
      </c>
      <c r="C50" s="66">
        <f>C51/C52</f>
        <v>5.8504264596001606E-3</v>
      </c>
    </row>
    <row r="51" spans="1:3" ht="23.5" customHeight="1" x14ac:dyDescent="0.35">
      <c r="A51" s="52" t="s">
        <v>157</v>
      </c>
      <c r="B51" s="123"/>
      <c r="C51" s="69">
        <v>5775.11</v>
      </c>
    </row>
    <row r="52" spans="1:3" x14ac:dyDescent="0.35">
      <c r="A52" s="52" t="s">
        <v>144</v>
      </c>
      <c r="B52" s="124"/>
      <c r="C52" s="69">
        <v>987126.33</v>
      </c>
    </row>
    <row r="53" spans="1:3" x14ac:dyDescent="0.35">
      <c r="A53" s="60" t="s">
        <v>145</v>
      </c>
      <c r="B53" s="122" t="s">
        <v>146</v>
      </c>
      <c r="C53" s="66">
        <f>C54/C55</f>
        <v>0.99740932642487046</v>
      </c>
    </row>
    <row r="54" spans="1:3" x14ac:dyDescent="0.35">
      <c r="A54" s="15" t="s">
        <v>147</v>
      </c>
      <c r="B54" s="123"/>
      <c r="C54" s="67">
        <v>770</v>
      </c>
    </row>
    <row r="55" spans="1:3" ht="31" x14ac:dyDescent="0.35">
      <c r="A55" s="52" t="s">
        <v>148</v>
      </c>
      <c r="B55" s="124"/>
      <c r="C55" s="67">
        <v>772</v>
      </c>
    </row>
  </sheetData>
  <mergeCells count="19">
    <mergeCell ref="B14:B16"/>
    <mergeCell ref="B17:B19"/>
    <mergeCell ref="B5:B7"/>
    <mergeCell ref="B8:B10"/>
    <mergeCell ref="A2:C2"/>
    <mergeCell ref="A3:C3"/>
    <mergeCell ref="B11:B13"/>
    <mergeCell ref="B47:B49"/>
    <mergeCell ref="B50:B52"/>
    <mergeCell ref="B53:B55"/>
    <mergeCell ref="B38:B40"/>
    <mergeCell ref="B41:B43"/>
    <mergeCell ref="B44:B46"/>
    <mergeCell ref="B29:B31"/>
    <mergeCell ref="B32:B34"/>
    <mergeCell ref="B35:B37"/>
    <mergeCell ref="B20:B22"/>
    <mergeCell ref="B23:B25"/>
    <mergeCell ref="B26:B28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Indicadores de Produção</vt:lpstr>
      <vt:lpstr>Indicadores de Desempenho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Henrique Rocha Gomes</dc:creator>
  <cp:lastModifiedBy>Setorial</cp:lastModifiedBy>
  <cp:lastPrinted>2025-11-07T12:13:46Z</cp:lastPrinted>
  <dcterms:created xsi:type="dcterms:W3CDTF">2025-09-02T16:18:54Z</dcterms:created>
  <dcterms:modified xsi:type="dcterms:W3CDTF">2025-11-14T19:09:24Z</dcterms:modified>
</cp:coreProperties>
</file>